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matbad/Library/Mobile Documents/com~apple~CloudDocs/BluHound/Projects/Speaking/ModelWork/"/>
    </mc:Choice>
  </mc:AlternateContent>
  <xr:revisionPtr revIDLastSave="0" documentId="13_ncr:1_{86BC49D7-D714-0541-959F-BA7A165E5550}" xr6:coauthVersionLast="47" xr6:coauthVersionMax="47" xr10:uidLastSave="{00000000-0000-0000-0000-000000000000}"/>
  <bookViews>
    <workbookView xWindow="3660" yWindow="2660" windowWidth="27640" windowHeight="16940" xr2:uid="{498D2857-DC91-1341-8D26-5AC130E0E58C}"/>
  </bookViews>
  <sheets>
    <sheet name="Kingman's Formula - Utilization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3" i="1" l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F19" i="1"/>
  <c r="F21" i="1" s="1"/>
  <c r="F17" i="1"/>
  <c r="F15" i="1"/>
  <c r="J9" i="1"/>
  <c r="J7" i="1"/>
</calcChain>
</file>

<file path=xl/sharedStrings.xml><?xml version="1.0" encoding="utf-8"?>
<sst xmlns="http://schemas.openxmlformats.org/spreadsheetml/2006/main" count="25" uniqueCount="24">
  <si>
    <t>Troy Magennis' Observable page</t>
  </si>
  <si>
    <t>https://observablehq.com/@troymagennis/how-does-utilization-impact-lead-time-of-work</t>
  </si>
  <si>
    <t>Set the average cycle time:</t>
  </si>
  <si>
    <t>Set the system utilization (0 to 100%):</t>
  </si>
  <si>
    <t>Set the system cycle time variability (0 to 1):</t>
  </si>
  <si>
    <t>Set the arrival rate variability (0 to 1):</t>
  </si>
  <si>
    <t>* Items in read, incident creation</t>
  </si>
  <si>
    <t>WIP applied</t>
  </si>
  <si>
    <t xml:space="preserve">Scrum </t>
  </si>
  <si>
    <t>Queue Time Avg =</t>
  </si>
  <si>
    <t>Queue wait = ( utilization / 1 - utilization) * ( (arrival variability + cycle time variability) / 2) * cycle time</t>
  </si>
  <si>
    <t>Cycle Time Avg =</t>
  </si>
  <si>
    <t>Total Time =</t>
  </si>
  <si>
    <t xml:space="preserve">Process Efficiency = </t>
  </si>
  <si>
    <t>Flow Efficiency</t>
  </si>
  <si>
    <t>Cycle Time / Total Time</t>
  </si>
  <si>
    <t>&lt;&lt; OPTIMIZE</t>
  </si>
  <si>
    <t>Utilization</t>
  </si>
  <si>
    <t>Cycle Time</t>
  </si>
  <si>
    <t>Queue Time</t>
  </si>
  <si>
    <t>Capacity Planned</t>
  </si>
  <si>
    <t>CT Std Dev</t>
  </si>
  <si>
    <t>Total Hours</t>
  </si>
  <si>
    <t>Impact of Utilization on Flow and Predictability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</si>
</sst>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u/>
      <sz val="12"/>
      <color theme="10"/>
      <name val="Aptos Narrow"/>
      <family val="2"/>
      <scheme val="minor"/>
    </font>
    <font>
      <b/>
      <sz val="16"/>
      <color theme="1"/>
      <name val="Aptos Narrow"/>
      <family val="2"/>
      <scheme val="minor"/>
    </font>
    <font>
      <b/>
      <i/>
      <sz val="12"/>
      <color theme="1"/>
      <name val="Aptos Narrow"/>
      <family val="2"/>
      <scheme val="minor"/>
    </font>
    <font>
      <sz val="8"/>
      <color theme="3" tint="0.499984740745262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EFFD7"/>
        <bgColor indexed="64"/>
      </patternFill>
    </fill>
    <fill>
      <patternFill patternType="solid">
        <fgColor rgb="FFB1FFBF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2"/>
    <xf numFmtId="2" fontId="0" fillId="2" borderId="1" xfId="0" applyNumberFormat="1" applyFill="1" applyBorder="1"/>
    <xf numFmtId="9" fontId="0" fillId="2" borderId="1" xfId="1" applyFont="1" applyFill="1" applyBorder="1"/>
    <xf numFmtId="1" fontId="0" fillId="0" borderId="0" xfId="0" applyNumberFormat="1"/>
    <xf numFmtId="0" fontId="0" fillId="3" borderId="1" xfId="0" applyFill="1" applyBorder="1"/>
    <xf numFmtId="2" fontId="0" fillId="3" borderId="1" xfId="0" applyNumberFormat="1" applyFill="1" applyBorder="1"/>
    <xf numFmtId="164" fontId="0" fillId="3" borderId="1" xfId="1" applyNumberFormat="1" applyFont="1" applyFill="1" applyBorder="1"/>
    <xf numFmtId="0" fontId="0" fillId="4" borderId="0" xfId="0" applyFill="1"/>
    <xf numFmtId="9" fontId="0" fillId="0" borderId="0" xfId="1" applyFont="1"/>
    <xf numFmtId="2" fontId="0" fillId="0" borderId="0" xfId="0" applyNumberFormat="1"/>
    <xf numFmtId="0" fontId="5" fillId="0" borderId="0" xfId="0" applyFont="1"/>
    <xf numFmtId="9" fontId="5" fillId="0" borderId="0" xfId="1" applyFont="1"/>
    <xf numFmtId="0" fontId="5" fillId="0" borderId="0" xfId="0" applyFont="1" applyAlignment="1">
      <alignment horizontal="righ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711626503155294E-2"/>
          <c:y val="4.469948258024091E-2"/>
          <c:w val="0.89779847197177676"/>
          <c:h val="0.82566042529452421"/>
        </c:manualLayout>
      </c:layout>
      <c:lineChart>
        <c:grouping val="standard"/>
        <c:varyColors val="0"/>
        <c:ser>
          <c:idx val="0"/>
          <c:order val="0"/>
          <c:tx>
            <c:strRef>
              <c:f>'Kingman''s Formula - Utilization'!$C$63</c:f>
              <c:strCache>
                <c:ptCount val="1"/>
                <c:pt idx="0">
                  <c:v>Cycle Time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'Kingman''s Formula - Utilization'!$B$64:$B$83</c:f>
              <c:numCache>
                <c:formatCode>0%</c:formatCode>
                <c:ptCount val="20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</c:numCache>
            </c:numRef>
          </c:cat>
          <c:val>
            <c:numRef>
              <c:f>'Kingman''s Formula - Utilization'!$C$64:$C$83</c:f>
              <c:numCache>
                <c:formatCode>0.00</c:formatCode>
                <c:ptCount val="20"/>
                <c:pt idx="0">
                  <c:v>6.5</c:v>
                </c:pt>
                <c:pt idx="1">
                  <c:v>6.5</c:v>
                </c:pt>
                <c:pt idx="2">
                  <c:v>6.5</c:v>
                </c:pt>
                <c:pt idx="3">
                  <c:v>6.5</c:v>
                </c:pt>
                <c:pt idx="4">
                  <c:v>6.5</c:v>
                </c:pt>
                <c:pt idx="5">
                  <c:v>6.5</c:v>
                </c:pt>
                <c:pt idx="6">
                  <c:v>6.5</c:v>
                </c:pt>
                <c:pt idx="7">
                  <c:v>6.5</c:v>
                </c:pt>
                <c:pt idx="8">
                  <c:v>6.5</c:v>
                </c:pt>
                <c:pt idx="9">
                  <c:v>6.5</c:v>
                </c:pt>
                <c:pt idx="10">
                  <c:v>6.5</c:v>
                </c:pt>
                <c:pt idx="11">
                  <c:v>6.5</c:v>
                </c:pt>
                <c:pt idx="12">
                  <c:v>6.5</c:v>
                </c:pt>
                <c:pt idx="13">
                  <c:v>6.5</c:v>
                </c:pt>
                <c:pt idx="14">
                  <c:v>6.5</c:v>
                </c:pt>
                <c:pt idx="15">
                  <c:v>6.5</c:v>
                </c:pt>
                <c:pt idx="16">
                  <c:v>6.5</c:v>
                </c:pt>
                <c:pt idx="17">
                  <c:v>6.5</c:v>
                </c:pt>
                <c:pt idx="18">
                  <c:v>6.5</c:v>
                </c:pt>
                <c:pt idx="19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33-E54E-BB52-C11FC4F47A2F}"/>
            </c:ext>
          </c:extLst>
        </c:ser>
        <c:ser>
          <c:idx val="1"/>
          <c:order val="1"/>
          <c:tx>
            <c:strRef>
              <c:f>'Kingman''s Formula - Utilization'!$D$63</c:f>
              <c:strCache>
                <c:ptCount val="1"/>
                <c:pt idx="0">
                  <c:v>Queue Time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'Kingman''s Formula - Utilization'!$B$64:$B$83</c:f>
              <c:numCache>
                <c:formatCode>0%</c:formatCode>
                <c:ptCount val="20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</c:numCache>
            </c:numRef>
          </c:cat>
          <c:val>
            <c:numRef>
              <c:f>'Kingman''s Formula - Utilization'!$D$64:$D$83</c:f>
              <c:numCache>
                <c:formatCode>General</c:formatCode>
                <c:ptCount val="20"/>
                <c:pt idx="0">
                  <c:v>0</c:v>
                </c:pt>
                <c:pt idx="1">
                  <c:v>0.10263157894736842</c:v>
                </c:pt>
                <c:pt idx="2">
                  <c:v>0.21666666666666667</c:v>
                </c:pt>
                <c:pt idx="3">
                  <c:v>0.34411764705882353</c:v>
                </c:pt>
                <c:pt idx="4">
                  <c:v>0.48749999999999999</c:v>
                </c:pt>
                <c:pt idx="5">
                  <c:v>0.64999999999999991</c:v>
                </c:pt>
                <c:pt idx="6">
                  <c:v>0.83571428571428585</c:v>
                </c:pt>
                <c:pt idx="7">
                  <c:v>1.0499999999999998</c:v>
                </c:pt>
                <c:pt idx="8">
                  <c:v>1.3</c:v>
                </c:pt>
                <c:pt idx="9">
                  <c:v>1.5954545454545452</c:v>
                </c:pt>
                <c:pt idx="10">
                  <c:v>1.95</c:v>
                </c:pt>
                <c:pt idx="11">
                  <c:v>2.3833333333333337</c:v>
                </c:pt>
                <c:pt idx="12">
                  <c:v>2.9249999999999994</c:v>
                </c:pt>
                <c:pt idx="13">
                  <c:v>3.6214285714285714</c:v>
                </c:pt>
                <c:pt idx="14">
                  <c:v>4.5499999999999989</c:v>
                </c:pt>
                <c:pt idx="15">
                  <c:v>5.85</c:v>
                </c:pt>
                <c:pt idx="16">
                  <c:v>7.8000000000000007</c:v>
                </c:pt>
                <c:pt idx="17">
                  <c:v>11.049999999999999</c:v>
                </c:pt>
                <c:pt idx="18">
                  <c:v>17.550000000000004</c:v>
                </c:pt>
                <c:pt idx="19">
                  <c:v>37.049999999999969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33-E54E-BB52-C11FC4F47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8085792"/>
        <c:axId val="948045536"/>
      </c:lineChart>
      <c:catAx>
        <c:axId val="94808579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8045536"/>
        <c:crosses val="autoZero"/>
        <c:auto val="1"/>
        <c:lblAlgn val="ctr"/>
        <c:lblOffset val="100"/>
        <c:noMultiLvlLbl val="0"/>
      </c:catAx>
      <c:valAx>
        <c:axId val="948045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8085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11792</xdr:colOff>
      <xdr:row>25</xdr:row>
      <xdr:rowOff>49288</xdr:rowOff>
    </xdr:from>
    <xdr:to>
      <xdr:col>15</xdr:col>
      <xdr:colOff>801310</xdr:colOff>
      <xdr:row>59</xdr:row>
      <xdr:rowOff>120952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53A604D-DAFD-F549-A031-70F46EC5DE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matbad/Library/Mobile%20Documents/com~apple~CloudDocs/BluHound/Projects/TrainingMaterials/E3-Specialist/Session%205/Advanced%20Metrics%20Workbook.xlsx" TargetMode="External"/><Relationship Id="rId1" Type="http://schemas.openxmlformats.org/officeDocument/2006/relationships/externalLinkPath" Target="/Users/matbad/Library/Mobile%20Documents/com~apple~CloudDocs/BluHound/Projects/TrainingMaterials/E3-Specialist/Session%205/Advanced%20Metrics%20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Weekly Data"/>
      <sheetName val="Sprint Data"/>
      <sheetName val="Backlog Item Data"/>
      <sheetName val="Understanding Velocity"/>
      <sheetName val="Sheet1"/>
      <sheetName val="Sheet2"/>
      <sheetName val="Sheet3"/>
      <sheetName val="Sheet4"/>
      <sheetName val="Kingman's Formula - Utilization"/>
      <sheetName val="Cycle Time Control Ch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3">
          <cell r="C63" t="str">
            <v>Cycle Time</v>
          </cell>
          <cell r="D63" t="str">
            <v>Queue Time</v>
          </cell>
        </row>
        <row r="64">
          <cell r="B64">
            <v>0</v>
          </cell>
          <cell r="C64">
            <v>12</v>
          </cell>
          <cell r="D64">
            <v>0</v>
          </cell>
        </row>
        <row r="65">
          <cell r="B65">
            <v>0.05</v>
          </cell>
          <cell r="C65">
            <v>12</v>
          </cell>
          <cell r="D65">
            <v>0.3473684210526316</v>
          </cell>
        </row>
        <row r="66">
          <cell r="B66">
            <v>0.1</v>
          </cell>
          <cell r="C66">
            <v>12</v>
          </cell>
          <cell r="D66">
            <v>0.7333333333333335</v>
          </cell>
        </row>
        <row r="67">
          <cell r="B67">
            <v>0.15</v>
          </cell>
          <cell r="C67">
            <v>12</v>
          </cell>
          <cell r="D67">
            <v>1.1647058823529415</v>
          </cell>
        </row>
        <row r="68">
          <cell r="B68">
            <v>0.2</v>
          </cell>
          <cell r="C68">
            <v>12</v>
          </cell>
          <cell r="D68">
            <v>1.6500000000000001</v>
          </cell>
        </row>
        <row r="69">
          <cell r="B69">
            <v>0.25</v>
          </cell>
          <cell r="C69">
            <v>12</v>
          </cell>
          <cell r="D69">
            <v>2.2000000000000002</v>
          </cell>
        </row>
        <row r="70">
          <cell r="B70">
            <v>0.3</v>
          </cell>
          <cell r="C70">
            <v>12</v>
          </cell>
          <cell r="D70">
            <v>2.8285714285714287</v>
          </cell>
        </row>
        <row r="71">
          <cell r="B71">
            <v>0.35</v>
          </cell>
          <cell r="C71">
            <v>12</v>
          </cell>
          <cell r="D71">
            <v>3.5538461538461537</v>
          </cell>
        </row>
        <row r="72">
          <cell r="B72">
            <v>0.4</v>
          </cell>
          <cell r="C72">
            <v>12</v>
          </cell>
          <cell r="D72">
            <v>4.4000000000000012</v>
          </cell>
        </row>
        <row r="73">
          <cell r="B73">
            <v>0.45</v>
          </cell>
          <cell r="C73">
            <v>12</v>
          </cell>
          <cell r="D73">
            <v>5.4</v>
          </cell>
        </row>
        <row r="74">
          <cell r="B74">
            <v>0.5</v>
          </cell>
          <cell r="C74">
            <v>12</v>
          </cell>
          <cell r="D74">
            <v>6.6000000000000005</v>
          </cell>
        </row>
        <row r="75">
          <cell r="B75">
            <v>0.55000000000000004</v>
          </cell>
          <cell r="C75">
            <v>12</v>
          </cell>
          <cell r="D75">
            <v>8.06666666666667</v>
          </cell>
        </row>
        <row r="76">
          <cell r="B76">
            <v>0.6</v>
          </cell>
          <cell r="C76">
            <v>12</v>
          </cell>
          <cell r="D76">
            <v>9.8999999999999986</v>
          </cell>
        </row>
        <row r="77">
          <cell r="B77">
            <v>0.65</v>
          </cell>
          <cell r="C77">
            <v>12</v>
          </cell>
          <cell r="D77">
            <v>12.25714285714286</v>
          </cell>
        </row>
        <row r="78">
          <cell r="B78">
            <v>0.7</v>
          </cell>
          <cell r="C78">
            <v>12</v>
          </cell>
          <cell r="D78">
            <v>15.399999999999999</v>
          </cell>
        </row>
        <row r="79">
          <cell r="B79">
            <v>0.75</v>
          </cell>
          <cell r="C79">
            <v>12</v>
          </cell>
          <cell r="D79">
            <v>19.8</v>
          </cell>
        </row>
        <row r="80">
          <cell r="B80">
            <v>0.8</v>
          </cell>
          <cell r="C80">
            <v>12</v>
          </cell>
          <cell r="D80">
            <v>26.400000000000006</v>
          </cell>
        </row>
        <row r="81">
          <cell r="B81">
            <v>0.85</v>
          </cell>
          <cell r="C81">
            <v>12</v>
          </cell>
          <cell r="D81">
            <v>37.4</v>
          </cell>
        </row>
        <row r="82">
          <cell r="B82">
            <v>0.9</v>
          </cell>
          <cell r="C82">
            <v>12</v>
          </cell>
          <cell r="D82">
            <v>59.400000000000013</v>
          </cell>
        </row>
        <row r="83">
          <cell r="B83">
            <v>0.95</v>
          </cell>
          <cell r="C83">
            <v>12</v>
          </cell>
          <cell r="D83">
            <v>125.39999999999989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observablehq.com/@troymagennis/how-does-utilization-impact-lead-time-of-wor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6EB6B-3535-9543-ABCB-3B4A6DCE433E}">
  <dimension ref="B2:T83"/>
  <sheetViews>
    <sheetView tabSelected="1" workbookViewId="0">
      <selection activeCell="B4" sqref="B4"/>
    </sheetView>
  </sheetViews>
  <sheetFormatPr baseColWidth="10" defaultRowHeight="16" x14ac:dyDescent="0.2"/>
  <cols>
    <col min="7" max="7" width="4.1640625" customWidth="1"/>
  </cols>
  <sheetData>
    <row r="2" spans="2:12" ht="22" x14ac:dyDescent="0.3">
      <c r="B2" s="1" t="s">
        <v>23</v>
      </c>
      <c r="J2" s="2" t="s">
        <v>0</v>
      </c>
    </row>
    <row r="3" spans="2:12" x14ac:dyDescent="0.2">
      <c r="J3" s="3" t="s">
        <v>1</v>
      </c>
    </row>
    <row r="5" spans="2:12" x14ac:dyDescent="0.2">
      <c r="B5" t="s">
        <v>2</v>
      </c>
      <c r="F5" s="4">
        <v>6.5</v>
      </c>
    </row>
    <row r="6" spans="2:12" x14ac:dyDescent="0.2">
      <c r="H6" s="15" t="s">
        <v>20</v>
      </c>
      <c r="I6" s="15" t="s">
        <v>22</v>
      </c>
      <c r="J6" s="13"/>
    </row>
    <row r="7" spans="2:12" x14ac:dyDescent="0.2">
      <c r="B7" t="s">
        <v>3</v>
      </c>
      <c r="F7" s="5">
        <v>0.9</v>
      </c>
      <c r="H7" s="13">
        <v>290</v>
      </c>
      <c r="I7" s="13">
        <v>320</v>
      </c>
      <c r="J7" s="14">
        <f>H7/I7</f>
        <v>0.90625</v>
      </c>
      <c r="L7" s="6"/>
    </row>
    <row r="8" spans="2:12" x14ac:dyDescent="0.2">
      <c r="H8" s="15" t="s">
        <v>18</v>
      </c>
      <c r="I8" s="15" t="s">
        <v>21</v>
      </c>
      <c r="J8" s="13"/>
    </row>
    <row r="9" spans="2:12" x14ac:dyDescent="0.2">
      <c r="B9" t="s">
        <v>4</v>
      </c>
      <c r="F9" s="4">
        <v>0.5</v>
      </c>
      <c r="H9" s="13">
        <v>6.5</v>
      </c>
      <c r="I9" s="13">
        <v>3.29</v>
      </c>
      <c r="J9" s="14">
        <f>I9/H9</f>
        <v>0.50615384615384618</v>
      </c>
    </row>
    <row r="11" spans="2:12" x14ac:dyDescent="0.2">
      <c r="B11" t="s">
        <v>5</v>
      </c>
      <c r="F11" s="4">
        <v>0.1</v>
      </c>
      <c r="H11" t="s">
        <v>6</v>
      </c>
      <c r="K11" t="s">
        <v>7</v>
      </c>
      <c r="L11" t="s">
        <v>8</v>
      </c>
    </row>
    <row r="15" spans="2:12" x14ac:dyDescent="0.2">
      <c r="B15" t="s">
        <v>9</v>
      </c>
      <c r="F15" s="7">
        <f xml:space="preserve"> ($F$7/(1-$F$7))*(($F$9+$F$11)/2)*$F$5</f>
        <v>17.550000000000004</v>
      </c>
      <c r="H15" t="s">
        <v>10</v>
      </c>
    </row>
    <row r="17" spans="2:20" x14ac:dyDescent="0.2">
      <c r="B17" t="s">
        <v>11</v>
      </c>
      <c r="F17" s="8">
        <f>F5</f>
        <v>6.5</v>
      </c>
    </row>
    <row r="19" spans="2:20" x14ac:dyDescent="0.2">
      <c r="B19" t="s">
        <v>12</v>
      </c>
      <c r="F19" s="8">
        <f>F15+F17</f>
        <v>24.050000000000004</v>
      </c>
    </row>
    <row r="21" spans="2:20" x14ac:dyDescent="0.2">
      <c r="B21" t="s">
        <v>13</v>
      </c>
      <c r="D21" t="s">
        <v>14</v>
      </c>
      <c r="F21" s="9">
        <f>IF(F19&gt;0,F17/F19,0)</f>
        <v>0.27027027027027023</v>
      </c>
      <c r="H21" t="s">
        <v>15</v>
      </c>
      <c r="J21" t="s">
        <v>16</v>
      </c>
    </row>
    <row r="24" spans="2:20" ht="8" customHeight="1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63" spans="2:4" x14ac:dyDescent="0.2">
      <c r="B63" t="s">
        <v>17</v>
      </c>
      <c r="C63" t="s">
        <v>18</v>
      </c>
      <c r="D63" t="s">
        <v>19</v>
      </c>
    </row>
    <row r="64" spans="2:4" x14ac:dyDescent="0.2">
      <c r="B64" s="11">
        <v>0</v>
      </c>
      <c r="C64" s="12">
        <f>$F$5</f>
        <v>6.5</v>
      </c>
      <c r="D64">
        <f xml:space="preserve"> (B64/(1-B64))*(($F$9+$F$11)/2)*$F$5</f>
        <v>0</v>
      </c>
    </row>
    <row r="65" spans="2:4" x14ac:dyDescent="0.2">
      <c r="B65" s="11">
        <v>0.05</v>
      </c>
      <c r="C65" s="12">
        <f t="shared" ref="C65:C83" si="0">$F$5</f>
        <v>6.5</v>
      </c>
      <c r="D65">
        <f t="shared" ref="D65:D83" si="1" xml:space="preserve"> (B65/(1-B65))*(($F$9+$F$11)/2)*$F$5</f>
        <v>0.10263157894736842</v>
      </c>
    </row>
    <row r="66" spans="2:4" x14ac:dyDescent="0.2">
      <c r="B66" s="11">
        <v>0.1</v>
      </c>
      <c r="C66" s="12">
        <f t="shared" si="0"/>
        <v>6.5</v>
      </c>
      <c r="D66">
        <f t="shared" si="1"/>
        <v>0.21666666666666667</v>
      </c>
    </row>
    <row r="67" spans="2:4" x14ac:dyDescent="0.2">
      <c r="B67" s="11">
        <v>0.15</v>
      </c>
      <c r="C67" s="12">
        <f t="shared" si="0"/>
        <v>6.5</v>
      </c>
      <c r="D67">
        <f t="shared" si="1"/>
        <v>0.34411764705882353</v>
      </c>
    </row>
    <row r="68" spans="2:4" x14ac:dyDescent="0.2">
      <c r="B68" s="11">
        <v>0.2</v>
      </c>
      <c r="C68" s="12">
        <f t="shared" si="0"/>
        <v>6.5</v>
      </c>
      <c r="D68">
        <f t="shared" si="1"/>
        <v>0.48749999999999999</v>
      </c>
    </row>
    <row r="69" spans="2:4" x14ac:dyDescent="0.2">
      <c r="B69" s="11">
        <v>0.25</v>
      </c>
      <c r="C69" s="12">
        <f t="shared" si="0"/>
        <v>6.5</v>
      </c>
      <c r="D69">
        <f t="shared" si="1"/>
        <v>0.64999999999999991</v>
      </c>
    </row>
    <row r="70" spans="2:4" x14ac:dyDescent="0.2">
      <c r="B70" s="11">
        <v>0.3</v>
      </c>
      <c r="C70" s="12">
        <f t="shared" si="0"/>
        <v>6.5</v>
      </c>
      <c r="D70">
        <f t="shared" si="1"/>
        <v>0.83571428571428585</v>
      </c>
    </row>
    <row r="71" spans="2:4" x14ac:dyDescent="0.2">
      <c r="B71" s="11">
        <v>0.35</v>
      </c>
      <c r="C71" s="12">
        <f t="shared" si="0"/>
        <v>6.5</v>
      </c>
      <c r="D71">
        <f t="shared" si="1"/>
        <v>1.0499999999999998</v>
      </c>
    </row>
    <row r="72" spans="2:4" x14ac:dyDescent="0.2">
      <c r="B72" s="11">
        <v>0.4</v>
      </c>
      <c r="C72" s="12">
        <f t="shared" si="0"/>
        <v>6.5</v>
      </c>
      <c r="D72">
        <f t="shared" si="1"/>
        <v>1.3</v>
      </c>
    </row>
    <row r="73" spans="2:4" x14ac:dyDescent="0.2">
      <c r="B73" s="11">
        <v>0.45</v>
      </c>
      <c r="C73" s="12">
        <f t="shared" si="0"/>
        <v>6.5</v>
      </c>
      <c r="D73">
        <f t="shared" si="1"/>
        <v>1.5954545454545452</v>
      </c>
    </row>
    <row r="74" spans="2:4" x14ac:dyDescent="0.2">
      <c r="B74" s="11">
        <v>0.5</v>
      </c>
      <c r="C74" s="12">
        <f t="shared" si="0"/>
        <v>6.5</v>
      </c>
      <c r="D74">
        <f t="shared" si="1"/>
        <v>1.95</v>
      </c>
    </row>
    <row r="75" spans="2:4" x14ac:dyDescent="0.2">
      <c r="B75" s="11">
        <v>0.55000000000000004</v>
      </c>
      <c r="C75" s="12">
        <f t="shared" si="0"/>
        <v>6.5</v>
      </c>
      <c r="D75">
        <f t="shared" si="1"/>
        <v>2.3833333333333337</v>
      </c>
    </row>
    <row r="76" spans="2:4" x14ac:dyDescent="0.2">
      <c r="B76" s="11">
        <v>0.6</v>
      </c>
      <c r="C76" s="12">
        <f t="shared" si="0"/>
        <v>6.5</v>
      </c>
      <c r="D76">
        <f t="shared" si="1"/>
        <v>2.9249999999999994</v>
      </c>
    </row>
    <row r="77" spans="2:4" x14ac:dyDescent="0.2">
      <c r="B77" s="11">
        <v>0.65</v>
      </c>
      <c r="C77" s="12">
        <f t="shared" si="0"/>
        <v>6.5</v>
      </c>
      <c r="D77">
        <f t="shared" si="1"/>
        <v>3.6214285714285714</v>
      </c>
    </row>
    <row r="78" spans="2:4" x14ac:dyDescent="0.2">
      <c r="B78" s="11">
        <v>0.7</v>
      </c>
      <c r="C78" s="12">
        <f t="shared" si="0"/>
        <v>6.5</v>
      </c>
      <c r="D78">
        <f t="shared" si="1"/>
        <v>4.5499999999999989</v>
      </c>
    </row>
    <row r="79" spans="2:4" x14ac:dyDescent="0.2">
      <c r="B79" s="11">
        <v>0.75</v>
      </c>
      <c r="C79" s="12">
        <f t="shared" si="0"/>
        <v>6.5</v>
      </c>
      <c r="D79">
        <f t="shared" si="1"/>
        <v>5.85</v>
      </c>
    </row>
    <row r="80" spans="2:4" x14ac:dyDescent="0.2">
      <c r="B80" s="11">
        <v>0.8</v>
      </c>
      <c r="C80" s="12">
        <f t="shared" si="0"/>
        <v>6.5</v>
      </c>
      <c r="D80">
        <f t="shared" si="1"/>
        <v>7.8000000000000007</v>
      </c>
    </row>
    <row r="81" spans="2:4" x14ac:dyDescent="0.2">
      <c r="B81" s="11">
        <v>0.85</v>
      </c>
      <c r="C81" s="12">
        <f t="shared" si="0"/>
        <v>6.5</v>
      </c>
      <c r="D81">
        <f t="shared" si="1"/>
        <v>11.049999999999999</v>
      </c>
    </row>
    <row r="82" spans="2:4" x14ac:dyDescent="0.2">
      <c r="B82" s="11">
        <v>0.9</v>
      </c>
      <c r="C82" s="12">
        <f t="shared" si="0"/>
        <v>6.5</v>
      </c>
      <c r="D82">
        <f t="shared" si="1"/>
        <v>17.550000000000004</v>
      </c>
    </row>
    <row r="83" spans="2:4" x14ac:dyDescent="0.2">
      <c r="B83" s="11">
        <v>0.95</v>
      </c>
      <c r="C83" s="12">
        <f t="shared" si="0"/>
        <v>6.5</v>
      </c>
      <c r="D83">
        <f t="shared" si="1"/>
        <v>37.049999999999969</v>
      </c>
    </row>
  </sheetData>
  <hyperlinks>
    <hyperlink ref="J3" r:id="rId1" xr:uid="{C6FEB274-786B-454F-8270-41228867C169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Kingman's Formula - Utilization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Badgley</dc:creator>
  <cp:lastModifiedBy>Matt Badgley</cp:lastModifiedBy>
  <dcterms:created xsi:type="dcterms:W3CDTF">2024-03-08T12:46:29Z</dcterms:created>
  <dcterms:modified xsi:type="dcterms:W3CDTF">2024-03-10T19:12:12Z</dcterms:modified>
</cp:coreProperties>
</file>